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9440" windowHeight="11760" activeTab="2"/>
  </bookViews>
  <sheets>
    <sheet name="INSTRUCTIONS" sheetId="3" r:id="rId1"/>
    <sheet name="DRAGSTERS" sheetId="1" r:id="rId2"/>
    <sheet name="OTHER" sheetId="2" r:id="rId3"/>
  </sheets>
  <calcPr calcId="145621"/>
</workbook>
</file>

<file path=xl/calcChain.xml><?xml version="1.0" encoding="utf-8"?>
<calcChain xmlns="http://schemas.openxmlformats.org/spreadsheetml/2006/main">
  <c r="F53" i="3" l="1"/>
  <c r="D2" i="1"/>
  <c r="E32" i="3"/>
  <c r="E7" i="3"/>
  <c r="B12" i="2" l="1"/>
  <c r="B9" i="1"/>
  <c r="D7" i="1" l="1"/>
  <c r="E10" i="2"/>
  <c r="D10" i="2"/>
  <c r="E8" i="2" l="1"/>
  <c r="D2" i="2" l="1"/>
</calcChain>
</file>

<file path=xl/sharedStrings.xml><?xml version="1.0" encoding="utf-8"?>
<sst xmlns="http://schemas.openxmlformats.org/spreadsheetml/2006/main" count="181" uniqueCount="156">
  <si>
    <t>POWER ADDER</t>
  </si>
  <si>
    <t>VEHICLE WEIGHT (KG)</t>
  </si>
  <si>
    <t>Engine size (LITRES)</t>
  </si>
  <si>
    <t>A/D</t>
  </si>
  <si>
    <t>B/D</t>
  </si>
  <si>
    <t>C/D</t>
  </si>
  <si>
    <t>D/D</t>
  </si>
  <si>
    <t>E/D</t>
  </si>
  <si>
    <t>F/D</t>
  </si>
  <si>
    <t>G/D</t>
  </si>
  <si>
    <t>DT/D</t>
  </si>
  <si>
    <t>ET/D</t>
  </si>
  <si>
    <t>FT/D</t>
  </si>
  <si>
    <t>AA/D</t>
  </si>
  <si>
    <t>AB/D</t>
  </si>
  <si>
    <t>BA/D</t>
  </si>
  <si>
    <t>BB/D</t>
  </si>
  <si>
    <t>CA/D</t>
  </si>
  <si>
    <t>CB/D</t>
  </si>
  <si>
    <t>DA/D</t>
  </si>
  <si>
    <t>DB/D</t>
  </si>
  <si>
    <t>EA/D</t>
  </si>
  <si>
    <t>EB/D</t>
  </si>
  <si>
    <t>FA/D</t>
  </si>
  <si>
    <t>FB/D</t>
  </si>
  <si>
    <t>BN/D</t>
  </si>
  <si>
    <t>NORMALLY ASPIRATED</t>
  </si>
  <si>
    <t>SUPERCHARGED ROOTS HIGH HELIX</t>
  </si>
  <si>
    <t>SUPERCHARGED STANDARD ROOTS</t>
  </si>
  <si>
    <t>TURBO CHARGER</t>
  </si>
  <si>
    <t>NITROUS OXIDE</t>
  </si>
  <si>
    <t>CYLINDERS</t>
  </si>
  <si>
    <t>A/A</t>
  </si>
  <si>
    <t>B/A</t>
  </si>
  <si>
    <t>C/A</t>
  </si>
  <si>
    <t>D/A</t>
  </si>
  <si>
    <t>E/A</t>
  </si>
  <si>
    <t>F/A</t>
  </si>
  <si>
    <t>G/A</t>
  </si>
  <si>
    <t>H/A</t>
  </si>
  <si>
    <t>I/A</t>
  </si>
  <si>
    <t>AA/A</t>
  </si>
  <si>
    <t>AB/A</t>
  </si>
  <si>
    <t>BA/A</t>
  </si>
  <si>
    <t>BB/A</t>
  </si>
  <si>
    <t>CA/A</t>
  </si>
  <si>
    <t>CB/A</t>
  </si>
  <si>
    <t>DA/A</t>
  </si>
  <si>
    <t>DB/A</t>
  </si>
  <si>
    <t>AT/A</t>
  </si>
  <si>
    <t>BT/A</t>
  </si>
  <si>
    <t>CT/A</t>
  </si>
  <si>
    <t>DT/A</t>
  </si>
  <si>
    <t>AN/A</t>
  </si>
  <si>
    <t>BN/A</t>
  </si>
  <si>
    <t>CN/A</t>
  </si>
  <si>
    <t>DN/A</t>
  </si>
  <si>
    <t>A/PM</t>
  </si>
  <si>
    <t>AA/PM</t>
  </si>
  <si>
    <t>Engine size (cui)</t>
  </si>
  <si>
    <t>BODY STYLE</t>
  </si>
  <si>
    <t>FUNNY CAR</t>
  </si>
  <si>
    <t>ALTERED</t>
  </si>
  <si>
    <t>ROADSTER</t>
  </si>
  <si>
    <t>DOORSLAMMER</t>
  </si>
  <si>
    <t>Box 1   Vehicle weight</t>
  </si>
  <si>
    <t>LBS</t>
  </si>
  <si>
    <t>KG</t>
  </si>
  <si>
    <t>Automatic transmissions weight adjustments.</t>
  </si>
  <si>
    <t>45KG</t>
  </si>
  <si>
    <t>65KG</t>
  </si>
  <si>
    <t>85KG</t>
  </si>
  <si>
    <t>100KG</t>
  </si>
  <si>
    <t>E/D  F/D  G/D</t>
  </si>
  <si>
    <t>90KG</t>
  </si>
  <si>
    <t>113KG</t>
  </si>
  <si>
    <t>D/A  E/A  F/A  G/A  H/A  I/A with V8</t>
  </si>
  <si>
    <t>D/A  E/A  F/A  G/A  H/A  I/A with max 6 cyl</t>
  </si>
  <si>
    <t>68KG</t>
  </si>
  <si>
    <t>D/A  E/A  F/A  G/A  H/A  I/A with max 4 cyl</t>
  </si>
  <si>
    <t>Box 2   Engine size</t>
  </si>
  <si>
    <t>CI</t>
  </si>
  <si>
    <t>LITRES</t>
  </si>
  <si>
    <t>Box 3   Power Adders</t>
  </si>
  <si>
    <t>Use the drop down box to choose from the following options.</t>
  </si>
  <si>
    <t>Normally Aspirated</t>
  </si>
  <si>
    <t>Supercharged -Roots High Helix</t>
  </si>
  <si>
    <t>Supercharged- Standard Roots</t>
  </si>
  <si>
    <t>Turbocharged</t>
  </si>
  <si>
    <t>Nitrous Oxide</t>
  </si>
  <si>
    <t>Box 4   Engine size Cubic Inch</t>
  </si>
  <si>
    <t>This box is purely used for Pro Modified classes.</t>
  </si>
  <si>
    <t>Dragsters  Regulation (D2.4.1)</t>
  </si>
  <si>
    <t>If you are running an Automatic transmission you should also check the following weight breaks, the classes listed below have additional weight reductions permitted, the weight breaks are the maximum weight that may be removed from the total weight of the vehicle</t>
  </si>
  <si>
    <t>Altered’s (inc all body styles) Regulation A.2.4.1</t>
  </si>
  <si>
    <t>Box 5  Body style</t>
  </si>
  <si>
    <t>Select your body style from the drop down box.</t>
  </si>
  <si>
    <t>Once you have completed your selection, the options available to you will be displayed ont he right of the form, if however there are no options shown, it may be that your current combination doesn’t quite fit a particular class, this may be that your vehicle is a little too heavy or slightly under weight for a class.</t>
  </si>
  <si>
    <t>Enter your vehicle weight in KG and engine size in litres in the box below to be given your power to weight ratio.</t>
  </si>
  <si>
    <t>If you only know your vehicle weight in lbs please enter it in the box below to be given the weight in KG.</t>
  </si>
  <si>
    <t>Type in your vehicle weight (race ready including the driver) in KG.</t>
  </si>
  <si>
    <t>Add your current or proposed engine size in litres.</t>
  </si>
  <si>
    <t>If you only know your engine size in cubic inches enter it in the box below to be given your engine size in litres.</t>
  </si>
  <si>
    <t>Vehicle weight (KG)</t>
  </si>
  <si>
    <t>Ratio</t>
  </si>
  <si>
    <t>Now go to the class regulations on the SPRC website and find the nearest weight to your combination, including all of the options as used in the drop down boxes you have used, this will give you an indication of how close your vehicle is to fitting into a particular class, it may be that you could add just a small amount of weight in order to drop into an index.</t>
  </si>
  <si>
    <t>ET/A</t>
  </si>
  <si>
    <t>AT/PM</t>
  </si>
  <si>
    <t>4.82 / 7.56</t>
  </si>
  <si>
    <t>4.73 / 7.43</t>
  </si>
  <si>
    <t>5.28 / 8.32</t>
  </si>
  <si>
    <t>5.55 / 8.74</t>
  </si>
  <si>
    <t>5.58 / 8.80</t>
  </si>
  <si>
    <t>5.87 / 9.26</t>
  </si>
  <si>
    <t>6.18 / 9.77</t>
  </si>
  <si>
    <t>6.53 / 10.35</t>
  </si>
  <si>
    <t>4.56 / 7.16</t>
  </si>
  <si>
    <t>4.55 / 7.13</t>
  </si>
  <si>
    <t>4.99 / 7.84</t>
  </si>
  <si>
    <t>5.19 / 8.16</t>
  </si>
  <si>
    <t>5.92 / 9.35</t>
  </si>
  <si>
    <t>5.68 / 8.96</t>
  </si>
  <si>
    <t>6.32 / 10.00</t>
  </si>
  <si>
    <t>5.96 / 9.41</t>
  </si>
  <si>
    <t>4.52 / 7.08</t>
  </si>
  <si>
    <t>4.72 / 7.41</t>
  </si>
  <si>
    <t>4.47 / 7.00</t>
  </si>
  <si>
    <t>5.00 / 7.86</t>
  </si>
  <si>
    <t>5.10 / 8.02</t>
  </si>
  <si>
    <t>5.41 / 8.52</t>
  </si>
  <si>
    <t>4.63 / 7.27</t>
  </si>
  <si>
    <t>4.83 / 7.59</t>
  </si>
  <si>
    <t>5.83 / 9.20</t>
  </si>
  <si>
    <t>6.10 / 9.65</t>
  </si>
  <si>
    <t>6.50 / 10.30</t>
  </si>
  <si>
    <t>4.79 / 7.52</t>
  </si>
  <si>
    <t>5.13 / 8.07</t>
  </si>
  <si>
    <t>5.21 / 8.20</t>
  </si>
  <si>
    <t>4.68 / 7.35</t>
  </si>
  <si>
    <t>5.02 / 7.90</t>
  </si>
  <si>
    <t>4.90 / 7.70</t>
  </si>
  <si>
    <t>5.12 / 8.05</t>
  </si>
  <si>
    <t>5.00 / 7.85</t>
  </si>
  <si>
    <t>5.27 / 8.30</t>
  </si>
  <si>
    <t>5.15 / 8.10</t>
  </si>
  <si>
    <t>5.77 / 9.10</t>
  </si>
  <si>
    <t>6.20 / 9.80</t>
  </si>
  <si>
    <t>5.07 / 7.96</t>
  </si>
  <si>
    <t>4.49 / 7.03</t>
  </si>
  <si>
    <t>4.70 / 7.38</t>
  </si>
  <si>
    <t>4.85 / 7.61</t>
  </si>
  <si>
    <t>4.92 / 7.73</t>
  </si>
  <si>
    <t>5.81 / 9.16</t>
  </si>
  <si>
    <t>4.39 / 6.89</t>
  </si>
  <si>
    <t>4.69 / 7.37</t>
  </si>
  <si>
    <t>5.19 / 8.17</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</si>
</sst>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24"/>
      <color rgb="FFFF0000"/>
      <name val="Calibri"/>
      <family val="2"/>
      <scheme val="minor"/>
    </font>
    <font>
      <sz val="12"/>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3" applyNumberFormat="0" applyFill="0" applyAlignment="0" applyProtection="0"/>
    <xf numFmtId="0" fontId="4" fillId="0" borderId="4" applyNumberFormat="0" applyFill="0" applyAlignment="0" applyProtection="0"/>
    <xf numFmtId="0" fontId="5" fillId="0" borderId="5"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6" applyNumberFormat="0" applyAlignment="0" applyProtection="0"/>
    <xf numFmtId="0" fontId="10" fillId="6" borderId="7" applyNumberFormat="0" applyAlignment="0" applyProtection="0"/>
    <xf numFmtId="0" fontId="11" fillId="6" borderId="6" applyNumberFormat="0" applyAlignment="0" applyProtection="0"/>
    <xf numFmtId="0" fontId="12" fillId="0" borderId="8" applyNumberFormat="0" applyFill="0" applyAlignment="0" applyProtection="0"/>
    <xf numFmtId="0" fontId="13" fillId="7" borderId="9" applyNumberFormat="0" applyAlignment="0" applyProtection="0"/>
    <xf numFmtId="0" fontId="14" fillId="0" borderId="0" applyNumberFormat="0" applyFill="0" applyBorder="0" applyAlignment="0" applyProtection="0"/>
    <xf numFmtId="0" fontId="1" fillId="8" borderId="10" applyNumberFormat="0" applyFont="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0" fillId="0" borderId="1" xfId="0" applyBorder="1" applyAlignment="1">
      <alignment horizontal="center"/>
    </xf>
    <xf numFmtId="2"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xf>
    <xf numFmtId="0" fontId="0" fillId="0" borderId="0" xfId="0"/>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17" fillId="0" borderId="0" xfId="0" applyFont="1" applyAlignment="1">
      <alignment horizontal="center" vertical="center"/>
    </xf>
    <xf numFmtId="2" fontId="0" fillId="0" borderId="0" xfId="0" applyNumberFormat="1" applyAlignment="1">
      <alignment horizontal="center" vertical="center"/>
    </xf>
    <xf numFmtId="0" fontId="0" fillId="0" borderId="0" xfId="0" applyAlignment="1">
      <alignment horizontal="left" vertical="center"/>
    </xf>
    <xf numFmtId="0" fontId="0" fillId="0" borderId="0" xfId="0" applyBorder="1" applyAlignment="1">
      <alignment horizontal="left" vertical="center"/>
    </xf>
    <xf numFmtId="0" fontId="16" fillId="0" borderId="0" xfId="0" applyFont="1" applyAlignment="1">
      <alignment horizontal="left" vertical="center"/>
    </xf>
    <xf numFmtId="0" fontId="16" fillId="0" borderId="12" xfId="0" applyFont="1" applyBorder="1" applyAlignment="1">
      <alignment horizontal="left" vertical="center"/>
    </xf>
    <xf numFmtId="0" fontId="16" fillId="0" borderId="12" xfId="0" applyFont="1" applyFill="1" applyBorder="1" applyAlignment="1">
      <alignment horizontal="left" vertical="center"/>
    </xf>
    <xf numFmtId="0" fontId="17" fillId="0" borderId="0" xfId="0" applyFont="1" applyBorder="1" applyAlignment="1">
      <alignment horizontal="center" vertical="center"/>
    </xf>
    <xf numFmtId="0" fontId="0" fillId="33" borderId="0" xfId="0" applyFill="1"/>
    <xf numFmtId="1" fontId="18" fillId="0" borderId="12" xfId="0" applyNumberFormat="1"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20" fillId="0" borderId="0" xfId="0" applyFont="1" applyAlignment="1">
      <alignment horizontal="center" vertical="center"/>
    </xf>
    <xf numFmtId="0" fontId="18" fillId="0" borderId="1" xfId="0" applyFont="1" applyBorder="1" applyAlignment="1">
      <alignment horizontal="center" vertical="center"/>
    </xf>
    <xf numFmtId="0" fontId="20" fillId="0" borderId="0" xfId="0" applyFont="1" applyAlignment="1">
      <alignment horizontal="center" vertical="center" wrapText="1"/>
    </xf>
    <xf numFmtId="0" fontId="18" fillId="0" borderId="0" xfId="0" applyFont="1" applyAlignment="1">
      <alignment horizontal="center" vertical="center"/>
    </xf>
    <xf numFmtId="0" fontId="20" fillId="0" borderId="0" xfId="0" applyFont="1" applyAlignment="1">
      <alignment horizontal="left"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2" fontId="20" fillId="0" borderId="1" xfId="0" applyNumberFormat="1" applyFont="1" applyBorder="1" applyAlignment="1">
      <alignment horizontal="center" vertical="center"/>
    </xf>
    <xf numFmtId="0" fontId="20" fillId="0" borderId="1" xfId="0" applyFont="1" applyBorder="1" applyAlignment="1" applyProtection="1">
      <alignment horizontal="center" vertical="center"/>
      <protection locked="0"/>
    </xf>
    <xf numFmtId="0" fontId="0" fillId="0" borderId="0" xfId="0" applyFill="1" applyAlignment="1">
      <alignment horizontal="center" vertical="center"/>
    </xf>
    <xf numFmtId="2" fontId="0" fillId="0" borderId="0" xfId="0" applyNumberFormat="1" applyFill="1" applyAlignment="1">
      <alignment horizontal="center" vertical="center"/>
    </xf>
    <xf numFmtId="0" fontId="0" fillId="33" borderId="0" xfId="0" applyFill="1" applyAlignment="1">
      <alignment horizontal="center" vertical="center"/>
    </xf>
    <xf numFmtId="2" fontId="0" fillId="33" borderId="0" xfId="0" applyNumberFormat="1" applyFill="1" applyAlignment="1">
      <alignment horizontal="center" vertical="center"/>
    </xf>
    <xf numFmtId="0" fontId="18"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0" xfId="0" applyFont="1" applyAlignment="1">
      <alignment horizontal="center" vertical="center" wrapText="1"/>
    </xf>
    <xf numFmtId="0" fontId="20" fillId="0" borderId="25" xfId="0" applyFont="1" applyBorder="1" applyAlignment="1">
      <alignment horizontal="center" vertical="center"/>
    </xf>
    <xf numFmtId="0" fontId="20" fillId="0" borderId="26" xfId="0" applyFont="1" applyBorder="1" applyAlignment="1">
      <alignment horizontal="center" vertical="center"/>
    </xf>
    <xf numFmtId="2" fontId="20" fillId="0" borderId="1" xfId="0" applyNumberFormat="1" applyFont="1" applyBorder="1" applyAlignment="1">
      <alignment horizontal="center" vertical="center"/>
    </xf>
    <xf numFmtId="0" fontId="17" fillId="0" borderId="0" xfId="0" applyFont="1" applyBorder="1" applyAlignment="1">
      <alignment horizontal="center" vertical="center"/>
    </xf>
    <xf numFmtId="0" fontId="18" fillId="0" borderId="16"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9" fillId="0" borderId="1" xfId="0" applyFont="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0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8"/>
  <sheetViews>
    <sheetView showGridLines="0" showZeros="0" workbookViewId="0">
      <selection activeCell="B13" sqref="B13:F13"/>
    </sheetView>
  </sheetViews>
  <sheetFormatPr defaultColWidth="15.7109375" defaultRowHeight="24.95" customHeight="1" x14ac:dyDescent="0.25"/>
  <cols>
    <col min="1" max="1" width="1.7109375" style="21" customWidth="1"/>
    <col min="2" max="6" width="15.7109375" style="21"/>
    <col min="7" max="7" width="1.7109375" style="21" customWidth="1"/>
    <col min="8" max="16384" width="15.7109375" style="21"/>
  </cols>
  <sheetData>
    <row r="1" spans="2:7" ht="24.95" customHeight="1" x14ac:dyDescent="0.25">
      <c r="B1" s="34" t="s">
        <v>65</v>
      </c>
      <c r="C1" s="34"/>
      <c r="D1" s="34"/>
      <c r="E1" s="34"/>
      <c r="F1" s="34"/>
      <c r="G1" s="24"/>
    </row>
    <row r="2" spans="2:7" ht="24.95" customHeight="1" x14ac:dyDescent="0.25">
      <c r="B2" s="35" t="s">
        <v>100</v>
      </c>
      <c r="C2" s="35"/>
      <c r="D2" s="35"/>
      <c r="E2" s="35"/>
      <c r="F2" s="35"/>
    </row>
    <row r="3" spans="2:7" ht="20.100000000000001" customHeight="1" x14ac:dyDescent="0.25">
      <c r="B3" s="36" t="s">
        <v>99</v>
      </c>
      <c r="C3" s="36"/>
      <c r="D3" s="36"/>
      <c r="E3" s="36"/>
      <c r="F3" s="36"/>
      <c r="G3" s="23"/>
    </row>
    <row r="4" spans="2:7" ht="20.100000000000001" customHeight="1" x14ac:dyDescent="0.25">
      <c r="B4" s="36"/>
      <c r="C4" s="36"/>
      <c r="D4" s="36"/>
      <c r="E4" s="36"/>
      <c r="F4" s="36"/>
      <c r="G4" s="23"/>
    </row>
    <row r="5" spans="2:7" ht="5.0999999999999996" customHeight="1" x14ac:dyDescent="0.25"/>
    <row r="6" spans="2:7" ht="24.95" customHeight="1" x14ac:dyDescent="0.25">
      <c r="C6" s="22" t="s">
        <v>66</v>
      </c>
      <c r="E6" s="22" t="s">
        <v>67</v>
      </c>
    </row>
    <row r="7" spans="2:7" ht="24.95" customHeight="1" x14ac:dyDescent="0.25">
      <c r="C7" s="29"/>
      <c r="E7" s="28">
        <f>C7/2.20458</f>
        <v>0</v>
      </c>
    </row>
    <row r="8" spans="2:7" ht="5.0999999999999996" customHeight="1" x14ac:dyDescent="0.25"/>
    <row r="9" spans="2:7" ht="24.95" customHeight="1" x14ac:dyDescent="0.25">
      <c r="B9" s="34" t="s">
        <v>68</v>
      </c>
      <c r="C9" s="34"/>
      <c r="D9" s="34"/>
      <c r="E9" s="34"/>
      <c r="F9" s="34"/>
      <c r="G9" s="24"/>
    </row>
    <row r="10" spans="2:7" ht="24.95" customHeight="1" x14ac:dyDescent="0.25">
      <c r="B10" s="36" t="s">
        <v>93</v>
      </c>
      <c r="C10" s="36"/>
      <c r="D10" s="36"/>
      <c r="E10" s="36"/>
      <c r="F10" s="36"/>
      <c r="G10" s="23"/>
    </row>
    <row r="11" spans="2:7" ht="24.95" customHeight="1" x14ac:dyDescent="0.25">
      <c r="B11" s="36"/>
      <c r="C11" s="36"/>
      <c r="D11" s="36"/>
      <c r="E11" s="36"/>
      <c r="F11" s="36"/>
      <c r="G11" s="23"/>
    </row>
    <row r="12" spans="2:7" ht="24.95" customHeight="1" x14ac:dyDescent="0.25">
      <c r="B12" s="36"/>
      <c r="C12" s="36"/>
      <c r="D12" s="36"/>
      <c r="E12" s="36"/>
      <c r="F12" s="36"/>
      <c r="G12" s="23"/>
    </row>
    <row r="13" spans="2:7" ht="24.95" customHeight="1" x14ac:dyDescent="0.25">
      <c r="B13" s="35" t="s">
        <v>92</v>
      </c>
      <c r="C13" s="35"/>
      <c r="D13" s="35"/>
      <c r="E13" s="35"/>
      <c r="F13" s="35"/>
      <c r="G13" s="25"/>
    </row>
    <row r="14" spans="2:7" ht="24.95" customHeight="1" x14ac:dyDescent="0.25">
      <c r="B14" s="26" t="s">
        <v>3</v>
      </c>
      <c r="C14" s="26" t="s">
        <v>69</v>
      </c>
    </row>
    <row r="15" spans="2:7" ht="24.95" customHeight="1" x14ac:dyDescent="0.25">
      <c r="B15" s="26" t="s">
        <v>4</v>
      </c>
      <c r="C15" s="26" t="s">
        <v>70</v>
      </c>
    </row>
    <row r="16" spans="2:7" ht="24.95" customHeight="1" x14ac:dyDescent="0.25">
      <c r="B16" s="26" t="s">
        <v>5</v>
      </c>
      <c r="C16" s="26" t="s">
        <v>71</v>
      </c>
    </row>
    <row r="17" spans="2:7" ht="24.95" customHeight="1" x14ac:dyDescent="0.25">
      <c r="B17" s="26" t="s">
        <v>6</v>
      </c>
      <c r="C17" s="26" t="s">
        <v>72</v>
      </c>
    </row>
    <row r="18" spans="2:7" ht="24.95" customHeight="1" x14ac:dyDescent="0.25">
      <c r="B18" s="26" t="s">
        <v>73</v>
      </c>
      <c r="C18" s="26" t="s">
        <v>69</v>
      </c>
    </row>
    <row r="19" spans="2:7" ht="5.0999999999999996" customHeight="1" x14ac:dyDescent="0.25"/>
    <row r="20" spans="2:7" ht="24.95" customHeight="1" x14ac:dyDescent="0.25">
      <c r="B20" s="35" t="s">
        <v>94</v>
      </c>
      <c r="C20" s="35"/>
      <c r="D20" s="35"/>
      <c r="E20" s="35"/>
      <c r="F20" s="35"/>
      <c r="G20" s="25"/>
    </row>
    <row r="21" spans="2:7" ht="24.95" customHeight="1" x14ac:dyDescent="0.25">
      <c r="B21" s="26" t="s">
        <v>32</v>
      </c>
      <c r="C21" s="26" t="s">
        <v>69</v>
      </c>
      <c r="E21" s="37" t="s">
        <v>77</v>
      </c>
      <c r="F21" s="38" t="s">
        <v>78</v>
      </c>
    </row>
    <row r="22" spans="2:7" ht="24.95" customHeight="1" x14ac:dyDescent="0.25">
      <c r="B22" s="26" t="s">
        <v>33</v>
      </c>
      <c r="C22" s="26" t="s">
        <v>74</v>
      </c>
      <c r="E22" s="37"/>
      <c r="F22" s="38"/>
    </row>
    <row r="23" spans="2:7" ht="24.95" customHeight="1" x14ac:dyDescent="0.25">
      <c r="B23" s="26" t="s">
        <v>34</v>
      </c>
      <c r="C23" s="26" t="s">
        <v>75</v>
      </c>
      <c r="E23" s="37" t="s">
        <v>79</v>
      </c>
      <c r="F23" s="38" t="s">
        <v>69</v>
      </c>
    </row>
    <row r="24" spans="2:7" ht="24.95" customHeight="1" x14ac:dyDescent="0.25">
      <c r="B24" s="37" t="s">
        <v>76</v>
      </c>
      <c r="C24" s="38" t="s">
        <v>75</v>
      </c>
      <c r="E24" s="37"/>
      <c r="F24" s="38"/>
    </row>
    <row r="25" spans="2:7" ht="24.95" customHeight="1" x14ac:dyDescent="0.25">
      <c r="B25" s="37"/>
      <c r="C25" s="38"/>
    </row>
    <row r="26" spans="2:7" ht="5.0999999999999996" customHeight="1" x14ac:dyDescent="0.25"/>
    <row r="27" spans="2:7" ht="24.95" customHeight="1" x14ac:dyDescent="0.25">
      <c r="B27" s="34" t="s">
        <v>80</v>
      </c>
      <c r="C27" s="34"/>
      <c r="D27" s="34"/>
      <c r="E27" s="34"/>
      <c r="F27" s="34"/>
    </row>
    <row r="28" spans="2:7" ht="24.95" customHeight="1" x14ac:dyDescent="0.25">
      <c r="B28" s="36" t="s">
        <v>101</v>
      </c>
      <c r="C28" s="36"/>
      <c r="D28" s="36"/>
      <c r="E28" s="36"/>
      <c r="F28" s="36"/>
      <c r="G28" s="23"/>
    </row>
    <row r="29" spans="2:7" ht="24.95" customHeight="1" x14ac:dyDescent="0.25">
      <c r="B29" s="36" t="s">
        <v>102</v>
      </c>
      <c r="C29" s="36"/>
      <c r="D29" s="36"/>
      <c r="E29" s="36"/>
      <c r="F29" s="36"/>
      <c r="G29" s="23"/>
    </row>
    <row r="30" spans="2:7" ht="24.95" customHeight="1" x14ac:dyDescent="0.25">
      <c r="B30" s="36"/>
      <c r="C30" s="36"/>
      <c r="D30" s="36"/>
      <c r="E30" s="36"/>
      <c r="F30" s="36"/>
    </row>
    <row r="31" spans="2:7" ht="24.95" customHeight="1" x14ac:dyDescent="0.25">
      <c r="C31" s="26" t="s">
        <v>81</v>
      </c>
      <c r="E31" s="26" t="s">
        <v>82</v>
      </c>
    </row>
    <row r="32" spans="2:7" ht="24.95" customHeight="1" x14ac:dyDescent="0.25">
      <c r="C32" s="29"/>
      <c r="E32" s="26">
        <f>C32/61.024</f>
        <v>0</v>
      </c>
    </row>
    <row r="33" spans="2:6" ht="5.0999999999999996" customHeight="1" x14ac:dyDescent="0.25"/>
    <row r="34" spans="2:6" ht="24.95" customHeight="1" x14ac:dyDescent="0.25">
      <c r="B34" s="34" t="s">
        <v>83</v>
      </c>
      <c r="C34" s="34"/>
      <c r="D34" s="34"/>
      <c r="E34" s="34"/>
      <c r="F34" s="34"/>
    </row>
    <row r="35" spans="2:6" ht="24.95" customHeight="1" x14ac:dyDescent="0.25">
      <c r="B35" s="35" t="s">
        <v>84</v>
      </c>
      <c r="C35" s="35"/>
      <c r="D35" s="35"/>
      <c r="E35" s="35"/>
      <c r="F35" s="35"/>
    </row>
    <row r="36" spans="2:6" ht="24.95" customHeight="1" x14ac:dyDescent="0.25">
      <c r="B36" s="35" t="s">
        <v>85</v>
      </c>
      <c r="C36" s="35"/>
      <c r="D36" s="35"/>
      <c r="E36" s="35"/>
      <c r="F36" s="35"/>
    </row>
    <row r="37" spans="2:6" ht="24.95" customHeight="1" x14ac:dyDescent="0.25">
      <c r="B37" s="35" t="s">
        <v>86</v>
      </c>
      <c r="C37" s="35"/>
      <c r="D37" s="35"/>
      <c r="E37" s="35"/>
      <c r="F37" s="35"/>
    </row>
    <row r="38" spans="2:6" ht="24.95" customHeight="1" x14ac:dyDescent="0.25">
      <c r="B38" s="35" t="s">
        <v>87</v>
      </c>
      <c r="C38" s="35"/>
      <c r="D38" s="35"/>
      <c r="E38" s="35"/>
      <c r="F38" s="35"/>
    </row>
    <row r="39" spans="2:6" ht="24.95" customHeight="1" x14ac:dyDescent="0.25">
      <c r="B39" s="35" t="s">
        <v>88</v>
      </c>
      <c r="C39" s="35"/>
      <c r="D39" s="35"/>
      <c r="E39" s="35"/>
      <c r="F39" s="35"/>
    </row>
    <row r="40" spans="2:6" ht="24.95" customHeight="1" x14ac:dyDescent="0.25">
      <c r="B40" s="35" t="s">
        <v>89</v>
      </c>
      <c r="C40" s="35"/>
      <c r="D40" s="35"/>
      <c r="E40" s="35"/>
      <c r="F40" s="35"/>
    </row>
    <row r="41" spans="2:6" ht="5.0999999999999996" customHeight="1" x14ac:dyDescent="0.25"/>
    <row r="42" spans="2:6" ht="24.95" customHeight="1" x14ac:dyDescent="0.25">
      <c r="B42" s="34" t="s">
        <v>90</v>
      </c>
      <c r="C42" s="34"/>
      <c r="D42" s="34"/>
      <c r="E42" s="34"/>
      <c r="F42" s="34"/>
    </row>
    <row r="43" spans="2:6" ht="24.95" customHeight="1" x14ac:dyDescent="0.25">
      <c r="B43" s="35" t="s">
        <v>91</v>
      </c>
      <c r="C43" s="35"/>
      <c r="D43" s="35"/>
      <c r="E43" s="35"/>
      <c r="F43" s="35"/>
    </row>
    <row r="44" spans="2:6" ht="5.0999999999999996" customHeight="1" x14ac:dyDescent="0.25"/>
    <row r="45" spans="2:6" ht="24.95" customHeight="1" x14ac:dyDescent="0.25">
      <c r="B45" s="34" t="s">
        <v>95</v>
      </c>
      <c r="C45" s="34"/>
      <c r="D45" s="34"/>
      <c r="E45" s="34"/>
      <c r="F45" s="34"/>
    </row>
    <row r="46" spans="2:6" ht="24.95" customHeight="1" x14ac:dyDescent="0.25">
      <c r="B46" s="35" t="s">
        <v>96</v>
      </c>
      <c r="C46" s="35"/>
      <c r="D46" s="35"/>
      <c r="E46" s="35"/>
      <c r="F46" s="35"/>
    </row>
    <row r="47" spans="2:6" ht="24.95" customHeight="1" x14ac:dyDescent="0.25">
      <c r="B47" s="36" t="s">
        <v>97</v>
      </c>
      <c r="C47" s="36"/>
      <c r="D47" s="36"/>
      <c r="E47" s="36"/>
      <c r="F47" s="36"/>
    </row>
    <row r="48" spans="2:6" ht="24.95" customHeight="1" x14ac:dyDescent="0.25">
      <c r="B48" s="36"/>
      <c r="C48" s="36"/>
      <c r="D48" s="36"/>
      <c r="E48" s="36"/>
      <c r="F48" s="36"/>
    </row>
    <row r="49" spans="2:6" ht="24.95" customHeight="1" x14ac:dyDescent="0.25">
      <c r="B49" s="36"/>
      <c r="C49" s="36"/>
      <c r="D49" s="36"/>
      <c r="E49" s="36"/>
      <c r="F49" s="36"/>
    </row>
    <row r="50" spans="2:6" ht="24.95" customHeight="1" x14ac:dyDescent="0.25">
      <c r="B50" s="39" t="s">
        <v>98</v>
      </c>
      <c r="C50" s="39"/>
      <c r="D50" s="39"/>
      <c r="E50" s="39"/>
      <c r="F50" s="39"/>
    </row>
    <row r="51" spans="2:6" ht="24.95" customHeight="1" x14ac:dyDescent="0.25">
      <c r="B51" s="39"/>
      <c r="C51" s="39"/>
      <c r="D51" s="39"/>
      <c r="E51" s="39"/>
      <c r="F51" s="39"/>
    </row>
    <row r="52" spans="2:6" ht="5.0999999999999996" customHeight="1" x14ac:dyDescent="0.25"/>
    <row r="53" spans="2:6" ht="30" customHeight="1" x14ac:dyDescent="0.25">
      <c r="B53" s="27" t="s">
        <v>103</v>
      </c>
      <c r="C53" s="29"/>
      <c r="E53" s="40" t="s">
        <v>104</v>
      </c>
      <c r="F53" s="42">
        <f>IF(AND(C53&gt;0,C54&gt;0),(C53/C54),0)</f>
        <v>0</v>
      </c>
    </row>
    <row r="54" spans="2:6" ht="30" customHeight="1" x14ac:dyDescent="0.25">
      <c r="B54" s="27" t="s">
        <v>2</v>
      </c>
      <c r="C54" s="29"/>
      <c r="E54" s="41"/>
      <c r="F54" s="42"/>
    </row>
    <row r="55" spans="2:6" ht="24.95" customHeight="1" x14ac:dyDescent="0.25">
      <c r="B55" s="36" t="s">
        <v>105</v>
      </c>
      <c r="C55" s="36"/>
      <c r="D55" s="36"/>
      <c r="E55" s="36"/>
      <c r="F55" s="36"/>
    </row>
    <row r="56" spans="2:6" ht="24.95" customHeight="1" x14ac:dyDescent="0.25">
      <c r="B56" s="36"/>
      <c r="C56" s="36"/>
      <c r="D56" s="36"/>
      <c r="E56" s="36"/>
      <c r="F56" s="36"/>
    </row>
    <row r="57" spans="2:6" ht="24.95" customHeight="1" x14ac:dyDescent="0.25">
      <c r="B57" s="36"/>
      <c r="C57" s="36"/>
      <c r="D57" s="36"/>
      <c r="E57" s="36"/>
      <c r="F57" s="36"/>
    </row>
    <row r="58" spans="2:6" ht="24.95" customHeight="1" x14ac:dyDescent="0.25">
      <c r="B58" s="36"/>
      <c r="C58" s="36"/>
      <c r="D58" s="36"/>
      <c r="E58" s="36"/>
      <c r="F58" s="36"/>
    </row>
  </sheetData>
  <sheetProtection password="84E3" sheet="1" objects="1" scenarios="1"/>
  <mergeCells count="32">
    <mergeCell ref="B36:F36"/>
    <mergeCell ref="B50:F51"/>
    <mergeCell ref="E53:E54"/>
    <mergeCell ref="F53:F54"/>
    <mergeCell ref="B55:F58"/>
    <mergeCell ref="B40:F40"/>
    <mergeCell ref="B42:F42"/>
    <mergeCell ref="B43:F43"/>
    <mergeCell ref="B45:F45"/>
    <mergeCell ref="B46:F46"/>
    <mergeCell ref="B47:F49"/>
    <mergeCell ref="B37:F37"/>
    <mergeCell ref="B38:F38"/>
    <mergeCell ref="B39:F39"/>
    <mergeCell ref="B13:F13"/>
    <mergeCell ref="B20:F20"/>
    <mergeCell ref="B24:B25"/>
    <mergeCell ref="C24:C25"/>
    <mergeCell ref="E21:E22"/>
    <mergeCell ref="F21:F22"/>
    <mergeCell ref="E23:E24"/>
    <mergeCell ref="F23:F24"/>
    <mergeCell ref="B27:F27"/>
    <mergeCell ref="B28:F28"/>
    <mergeCell ref="B29:F30"/>
    <mergeCell ref="B34:F34"/>
    <mergeCell ref="B35:F35"/>
    <mergeCell ref="B1:F1"/>
    <mergeCell ref="B2:F2"/>
    <mergeCell ref="B3:F4"/>
    <mergeCell ref="B9:F9"/>
    <mergeCell ref="B10:F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showGridLines="0" showZeros="0" zoomScaleNormal="100" workbookViewId="0">
      <selection activeCell="I13" sqref="I13"/>
    </sheetView>
  </sheetViews>
  <sheetFormatPr defaultColWidth="0" defaultRowHeight="15" zeroHeight="1" x14ac:dyDescent="0.25"/>
  <cols>
    <col min="1" max="1" width="2.7109375" style="5" customWidth="1"/>
    <col min="2" max="5" width="20.7109375" style="5" customWidth="1"/>
    <col min="6" max="6" width="2.7109375" style="5" customWidth="1"/>
    <col min="7" max="7" width="20.140625" style="5" bestFit="1" customWidth="1"/>
    <col min="8" max="10" width="20.7109375" style="5" customWidth="1"/>
    <col min="11" max="11" width="2.7109375" style="5" customWidth="1"/>
    <col min="12" max="12" width="32.28515625" style="5" hidden="1" customWidth="1"/>
    <col min="13" max="13" width="10.7109375" style="5" hidden="1" customWidth="1"/>
    <col min="14" max="14" width="18.7109375" style="5" hidden="1" customWidth="1"/>
    <col min="15" max="20" width="10.7109375" style="5" hidden="1" customWidth="1"/>
    <col min="21" max="16384" width="9.140625" style="5" hidden="1"/>
  </cols>
  <sheetData>
    <row r="1" spans="2:13" ht="15.75" thickBot="1" x14ac:dyDescent="0.3"/>
    <row r="2" spans="2:13" ht="24.95" customHeight="1" thickBot="1" x14ac:dyDescent="0.3">
      <c r="B2" s="15" t="s">
        <v>1</v>
      </c>
      <c r="C2" s="19"/>
      <c r="D2" s="43">
        <f>IF(AND(C2&gt;0,C3&gt;0),(C2/C3),0)</f>
        <v>0</v>
      </c>
      <c r="G2" s="6" t="s">
        <v>3</v>
      </c>
      <c r="H2" s="2" t="s">
        <v>149</v>
      </c>
      <c r="I2" s="3" t="s">
        <v>15</v>
      </c>
      <c r="J2" s="2" t="s">
        <v>151</v>
      </c>
      <c r="L2" s="5" t="s">
        <v>26</v>
      </c>
      <c r="M2" s="5">
        <v>8</v>
      </c>
    </row>
    <row r="3" spans="2:13" ht="24.95" customHeight="1" thickBot="1" x14ac:dyDescent="0.3">
      <c r="B3" s="15" t="s">
        <v>2</v>
      </c>
      <c r="C3" s="20"/>
      <c r="D3" s="43"/>
      <c r="G3" s="6" t="s">
        <v>4</v>
      </c>
      <c r="H3" s="2" t="s">
        <v>150</v>
      </c>
      <c r="I3" s="3" t="s">
        <v>16</v>
      </c>
      <c r="J3" s="2" t="s">
        <v>140</v>
      </c>
      <c r="L3" s="5" t="s">
        <v>27</v>
      </c>
      <c r="M3" s="5">
        <v>6</v>
      </c>
    </row>
    <row r="4" spans="2:13" ht="24.95" customHeight="1" thickBot="1" x14ac:dyDescent="0.3">
      <c r="B4" s="14"/>
      <c r="C4" s="9"/>
      <c r="D4" s="9"/>
      <c r="G4" s="6" t="s">
        <v>5</v>
      </c>
      <c r="H4" s="2" t="s">
        <v>131</v>
      </c>
      <c r="I4" s="3" t="s">
        <v>17</v>
      </c>
      <c r="J4" s="2" t="s">
        <v>141</v>
      </c>
      <c r="L4" s="5" t="s">
        <v>28</v>
      </c>
      <c r="M4" s="5">
        <v>5</v>
      </c>
    </row>
    <row r="5" spans="2:13" ht="24.95" customHeight="1" thickBot="1" x14ac:dyDescent="0.3">
      <c r="B5" s="15" t="s">
        <v>0</v>
      </c>
      <c r="C5" s="44"/>
      <c r="D5" s="45"/>
      <c r="G5" s="1" t="s">
        <v>6</v>
      </c>
      <c r="H5" s="2" t="s">
        <v>118</v>
      </c>
      <c r="I5" s="3" t="s">
        <v>18</v>
      </c>
      <c r="J5" s="2" t="s">
        <v>142</v>
      </c>
      <c r="L5" s="5" t="s">
        <v>29</v>
      </c>
      <c r="M5" s="5">
        <v>4</v>
      </c>
    </row>
    <row r="6" spans="2:13" ht="24.95" customHeight="1" thickBot="1" x14ac:dyDescent="0.3">
      <c r="B6" s="14"/>
      <c r="C6" s="9"/>
      <c r="D6" s="9"/>
      <c r="G6" s="6" t="s">
        <v>7</v>
      </c>
      <c r="H6" s="2" t="s">
        <v>132</v>
      </c>
      <c r="I6" s="3" t="s">
        <v>19</v>
      </c>
      <c r="J6" s="2" t="s">
        <v>143</v>
      </c>
      <c r="L6" s="5" t="s">
        <v>30</v>
      </c>
      <c r="M6" s="5">
        <v>3</v>
      </c>
    </row>
    <row r="7" spans="2:13" ht="24.95" customHeight="1" thickBot="1" x14ac:dyDescent="0.3">
      <c r="B7" s="15" t="s">
        <v>31</v>
      </c>
      <c r="C7" s="20"/>
      <c r="D7" s="17">
        <f>IF(C7=8,612,IF(C7=7,612,IF(C7=6,454,IF(C7=5,454,IF(C7=4,386,IF(C7=3,386,IF(C7=2,386,)))))))</f>
        <v>0</v>
      </c>
      <c r="G7" s="6" t="s">
        <v>8</v>
      </c>
      <c r="H7" s="2" t="s">
        <v>133</v>
      </c>
      <c r="I7" s="3" t="s">
        <v>20</v>
      </c>
      <c r="J7" s="2" t="s">
        <v>144</v>
      </c>
      <c r="M7" s="5">
        <v>2</v>
      </c>
    </row>
    <row r="8" spans="2:13" ht="24.95" customHeight="1" thickBot="1" x14ac:dyDescent="0.3">
      <c r="G8" s="6" t="s">
        <v>9</v>
      </c>
      <c r="H8" s="2" t="s">
        <v>134</v>
      </c>
      <c r="I8" s="3" t="s">
        <v>21</v>
      </c>
      <c r="J8" s="2" t="s">
        <v>145</v>
      </c>
    </row>
    <row r="9" spans="2:13" ht="24.95" customHeight="1" x14ac:dyDescent="0.25">
      <c r="B9" s="46" t="str">
        <f>IF(C2&gt;1100,"YOUR VEHICLE EXCEEDS THE MAXIMUM WEIGHT FOR DRAGSTERS IN COMPETITION ELIMINATOR","PLEASE COMPLETE ALL BOXES")</f>
        <v>PLEASE COMPLETE ALL BOXES</v>
      </c>
      <c r="C9" s="47"/>
      <c r="D9" s="47"/>
      <c r="E9" s="48"/>
      <c r="G9" s="6" t="s">
        <v>10</v>
      </c>
      <c r="H9" s="2" t="s">
        <v>135</v>
      </c>
      <c r="I9" s="3" t="s">
        <v>22</v>
      </c>
      <c r="J9" s="2" t="s">
        <v>137</v>
      </c>
    </row>
    <row r="10" spans="2:13" ht="24.95" customHeight="1" x14ac:dyDescent="0.25">
      <c r="B10" s="49"/>
      <c r="C10" s="50"/>
      <c r="D10" s="50"/>
      <c r="E10" s="51"/>
      <c r="G10" s="6" t="s">
        <v>11</v>
      </c>
      <c r="H10" s="2" t="s">
        <v>136</v>
      </c>
      <c r="I10" s="3" t="s">
        <v>23</v>
      </c>
      <c r="J10" s="2" t="s">
        <v>146</v>
      </c>
    </row>
    <row r="11" spans="2:13" ht="24.95" customHeight="1" x14ac:dyDescent="0.25">
      <c r="B11" s="49"/>
      <c r="C11" s="50"/>
      <c r="D11" s="50"/>
      <c r="E11" s="51"/>
      <c r="G11" s="6" t="s">
        <v>12</v>
      </c>
      <c r="H11" s="2" t="s">
        <v>137</v>
      </c>
      <c r="I11" s="3" t="s">
        <v>24</v>
      </c>
      <c r="J11" s="2" t="s">
        <v>152</v>
      </c>
    </row>
    <row r="12" spans="2:13" ht="24.95" customHeight="1" x14ac:dyDescent="0.25">
      <c r="B12" s="49"/>
      <c r="C12" s="50"/>
      <c r="D12" s="50"/>
      <c r="E12" s="51"/>
      <c r="G12" s="6" t="s">
        <v>13</v>
      </c>
      <c r="H12" s="2" t="s">
        <v>124</v>
      </c>
      <c r="I12" s="4" t="s">
        <v>25</v>
      </c>
      <c r="J12" s="2" t="s">
        <v>147</v>
      </c>
    </row>
    <row r="13" spans="2:13" ht="24.95" customHeight="1" thickBot="1" x14ac:dyDescent="0.3">
      <c r="B13" s="52"/>
      <c r="C13" s="53"/>
      <c r="D13" s="53"/>
      <c r="E13" s="54"/>
      <c r="G13" s="6" t="s">
        <v>14</v>
      </c>
      <c r="H13" s="2" t="s">
        <v>138</v>
      </c>
      <c r="I13" s="18"/>
      <c r="J13" s="18"/>
    </row>
    <row r="14" spans="2:13" x14ac:dyDescent="0.25"/>
    <row r="15" spans="2:13" hidden="1" x14ac:dyDescent="0.25"/>
    <row r="16" spans="2:13"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sheetData>
  <mergeCells count="3">
    <mergeCell ref="D2:D3"/>
    <mergeCell ref="C5:D5"/>
    <mergeCell ref="B9:E13"/>
  </mergeCells>
  <conditionalFormatting sqref="G2">
    <cfRule type="expression" dxfId="202" priority="125">
      <formula>D2&gt;110</formula>
    </cfRule>
    <cfRule type="expression" dxfId="201" priority="126">
      <formula>D2&lt;94</formula>
    </cfRule>
    <cfRule type="expression" dxfId="200" priority="127">
      <formula>C2&lt;612</formula>
    </cfRule>
  </conditionalFormatting>
  <conditionalFormatting sqref="G2 J12">
    <cfRule type="expression" dxfId="199" priority="128" stopIfTrue="1">
      <formula>$C$2&gt;1100</formula>
    </cfRule>
  </conditionalFormatting>
  <conditionalFormatting sqref="G3">
    <cfRule type="expression" dxfId="198" priority="130">
      <formula>$D$2&gt;124</formula>
    </cfRule>
    <cfRule type="expression" dxfId="197" priority="131">
      <formula>$D$2&lt;111</formula>
    </cfRule>
    <cfRule type="expression" dxfId="196" priority="132">
      <formula>$C$2&lt;612</formula>
    </cfRule>
  </conditionalFormatting>
  <conditionalFormatting sqref="G4:H4">
    <cfRule type="expression" dxfId="195" priority="133">
      <formula>$D$2&gt;137</formula>
    </cfRule>
    <cfRule type="expression" dxfId="194" priority="134">
      <formula>$D$2&lt;125</formula>
    </cfRule>
    <cfRule type="expression" dxfId="193" priority="135">
      <formula>$C$2&lt;612</formula>
    </cfRule>
  </conditionalFormatting>
  <conditionalFormatting sqref="G5">
    <cfRule type="expression" dxfId="192" priority="136">
      <formula>$D$2&gt;193</formula>
    </cfRule>
    <cfRule type="expression" dxfId="191" priority="137">
      <formula>$D$2&lt;138</formula>
    </cfRule>
    <cfRule type="expression" dxfId="190" priority="138">
      <formula>$C$2&lt;$D$7</formula>
    </cfRule>
  </conditionalFormatting>
  <conditionalFormatting sqref="H2">
    <cfRule type="expression" dxfId="189" priority="139">
      <formula>C2&lt;612</formula>
    </cfRule>
    <cfRule type="expression" dxfId="188" priority="140">
      <formula>D2&lt;94</formula>
    </cfRule>
    <cfRule type="expression" dxfId="187" priority="141">
      <formula>D2&gt;110</formula>
    </cfRule>
  </conditionalFormatting>
  <conditionalFormatting sqref="H3">
    <cfRule type="expression" dxfId="186" priority="142">
      <formula>$C$2&lt;612</formula>
    </cfRule>
    <cfRule type="expression" dxfId="185" priority="143">
      <formula>$D$2&lt;111</formula>
    </cfRule>
    <cfRule type="expression" dxfId="184" priority="144">
      <formula>D2&gt;124</formula>
    </cfRule>
  </conditionalFormatting>
  <conditionalFormatting sqref="H5">
    <cfRule type="expression" dxfId="183" priority="148">
      <formula>$C$2&lt;$D$7</formula>
    </cfRule>
    <cfRule type="expression" dxfId="182" priority="149">
      <formula>$D$2&gt;193</formula>
    </cfRule>
    <cfRule type="expression" dxfId="181" priority="150">
      <formula>$D$2&lt;138</formula>
    </cfRule>
  </conditionalFormatting>
  <conditionalFormatting sqref="G6:H6">
    <cfRule type="expression" dxfId="180" priority="151">
      <formula>$C$5&lt;&gt;"NORMALLY ASPIRATED"</formula>
    </cfRule>
    <cfRule type="expression" dxfId="179" priority="152">
      <formula>$C$2&lt;$D$7</formula>
    </cfRule>
    <cfRule type="expression" dxfId="178" priority="153">
      <formula>$D$2&gt;231</formula>
    </cfRule>
    <cfRule type="expression" dxfId="177" priority="154">
      <formula>$D$2&lt;194</formula>
    </cfRule>
  </conditionalFormatting>
  <conditionalFormatting sqref="G7:H7">
    <cfRule type="expression" dxfId="176" priority="155">
      <formula>$C$5&lt;&gt;"NORMALLY ASPIRATED"</formula>
    </cfRule>
    <cfRule type="expression" dxfId="175" priority="156">
      <formula>$C$2&lt;386</formula>
    </cfRule>
    <cfRule type="expression" dxfId="174" priority="157">
      <formula>$C$3&gt;2.54</formula>
    </cfRule>
    <cfRule type="expression" dxfId="173" priority="158">
      <formula>$D$2&lt;232</formula>
    </cfRule>
  </conditionalFormatting>
  <conditionalFormatting sqref="G8:H8">
    <cfRule type="expression" dxfId="172" priority="159">
      <formula>$C$5&lt;&gt;"NORMALLY ASPIRATED"</formula>
    </cfRule>
    <cfRule type="expression" dxfId="171" priority="160">
      <formula>$C$2&lt;386</formula>
    </cfRule>
    <cfRule type="expression" dxfId="170" priority="161">
      <formula>$C$7&lt;&gt;4</formula>
    </cfRule>
    <cfRule type="expression" dxfId="169" priority="162">
      <formula>$C$3&gt;2.54</formula>
    </cfRule>
    <cfRule type="expression" dxfId="168" priority="163">
      <formula>$D$2&lt;232</formula>
    </cfRule>
  </conditionalFormatting>
  <conditionalFormatting sqref="G9">
    <cfRule type="expression" dxfId="167" priority="164">
      <formula>$D$2&gt;358</formula>
    </cfRule>
    <cfRule type="expression" dxfId="166" priority="165">
      <formula>C5&lt;&gt;"TURBO CHARGER"</formula>
    </cfRule>
  </conditionalFormatting>
  <conditionalFormatting sqref="H9">
    <cfRule type="expression" dxfId="165" priority="166">
      <formula>$D$2&gt;358</formula>
    </cfRule>
    <cfRule type="expression" dxfId="164" priority="167">
      <formula>C5&lt;&gt;"TURBO CHARGER"</formula>
    </cfRule>
  </conditionalFormatting>
  <conditionalFormatting sqref="G9:H9">
    <cfRule type="expression" dxfId="163" priority="168">
      <formula>$C$2&lt;$D$7</formula>
    </cfRule>
    <cfRule type="expression" dxfId="162" priority="169">
      <formula>$D$2&lt;255</formula>
    </cfRule>
  </conditionalFormatting>
  <conditionalFormatting sqref="H10">
    <cfRule type="expression" dxfId="161" priority="170">
      <formula>C5&lt;&gt;"TURBO CHARGER"</formula>
    </cfRule>
  </conditionalFormatting>
  <conditionalFormatting sqref="G10">
    <cfRule type="expression" dxfId="160" priority="171">
      <formula>C5&lt;&gt;"TURBO CHARGER"</formula>
    </cfRule>
  </conditionalFormatting>
  <conditionalFormatting sqref="G10:H10">
    <cfRule type="expression" dxfId="159" priority="172">
      <formula>$C$2&lt;$D$7</formula>
    </cfRule>
    <cfRule type="expression" dxfId="158" priority="173">
      <formula>$D$2&gt;428</formula>
    </cfRule>
    <cfRule type="expression" dxfId="157" priority="174">
      <formula>$D$2&lt;359</formula>
    </cfRule>
    <cfRule type="expression" dxfId="156" priority="175">
      <formula>$C$7&gt;6</formula>
    </cfRule>
  </conditionalFormatting>
  <conditionalFormatting sqref="G11">
    <cfRule type="expression" dxfId="155" priority="176">
      <formula>C5&lt;&gt;"TURBO CHARGER"</formula>
    </cfRule>
  </conditionalFormatting>
  <conditionalFormatting sqref="H11">
    <cfRule type="expression" dxfId="154" priority="177">
      <formula>C5&lt;&gt;"TURBO CHARGER"</formula>
    </cfRule>
  </conditionalFormatting>
  <conditionalFormatting sqref="G11:H11">
    <cfRule type="expression" dxfId="153" priority="178">
      <formula>$C$2&lt;386</formula>
    </cfRule>
    <cfRule type="expression" dxfId="152" priority="179">
      <formula>$D$2&lt;429</formula>
    </cfRule>
    <cfRule type="expression" dxfId="151" priority="180">
      <formula>$C$7&gt;4</formula>
    </cfRule>
  </conditionalFormatting>
  <conditionalFormatting sqref="G12:H12">
    <cfRule type="expression" dxfId="150" priority="181">
      <formula>$C$5&lt;&gt;"SUPERCHARGED ROOTS HIGH HELIX"</formula>
    </cfRule>
    <cfRule type="expression" dxfId="149" priority="182">
      <formula>$C$2&lt;$D$7</formula>
    </cfRule>
    <cfRule type="expression" dxfId="148" priority="183">
      <formula>$D$2&gt;177</formula>
    </cfRule>
    <cfRule type="expression" dxfId="147" priority="184">
      <formula>$D$2&lt;150</formula>
    </cfRule>
  </conditionalFormatting>
  <conditionalFormatting sqref="G13:H13">
    <cfRule type="expression" dxfId="146" priority="185">
      <formula>$C$2&lt;$D$7</formula>
    </cfRule>
    <cfRule type="expression" dxfId="145" priority="186">
      <formula>$D$2&gt;177</formula>
    </cfRule>
    <cfRule type="expression" dxfId="144" priority="187">
      <formula>$D$2&lt;150</formula>
    </cfRule>
  </conditionalFormatting>
  <conditionalFormatting sqref="G13:H13">
    <cfRule type="expression" dxfId="143" priority="188">
      <formula>$C$5&lt;&gt;"SUPERCHARGED STANDARD ROOTS"</formula>
    </cfRule>
  </conditionalFormatting>
  <conditionalFormatting sqref="I2:J2">
    <cfRule type="expression" dxfId="142" priority="190">
      <formula>$C$2&lt;$D$7</formula>
    </cfRule>
    <cfRule type="expression" dxfId="141" priority="191">
      <formula>$D$2&gt;199</formula>
    </cfRule>
    <cfRule type="expression" dxfId="140" priority="192">
      <formula>$D$2&lt;178</formula>
    </cfRule>
  </conditionalFormatting>
  <conditionalFormatting sqref="I2:J2">
    <cfRule type="expression" dxfId="139" priority="193">
      <formula>$C$5&lt;&gt;"SUPERCHARGED ROOTS HIGH HELIX"</formula>
    </cfRule>
  </conditionalFormatting>
  <conditionalFormatting sqref="I3:J3">
    <cfRule type="expression" dxfId="138" priority="195">
      <formula>$C$5&lt;&gt;"SUPERCHARGED STANDARD ROOTS"</formula>
    </cfRule>
    <cfRule type="expression" dxfId="137" priority="196">
      <formula>$C$2&lt;$D$7</formula>
    </cfRule>
    <cfRule type="expression" dxfId="136" priority="197">
      <formula>$D$2&gt;199</formula>
    </cfRule>
    <cfRule type="expression" dxfId="135" priority="198">
      <formula>$D$2&lt;178</formula>
    </cfRule>
  </conditionalFormatting>
  <conditionalFormatting sqref="I4:J4 I6:J6 I8:J8">
    <cfRule type="expression" dxfId="134" priority="199">
      <formula>$C$5&lt;&gt;"SUPERCHARGED ROOTS HIGH HELIX"</formula>
    </cfRule>
    <cfRule type="expression" dxfId="133" priority="200">
      <formula>$C$2&lt;$D$7</formula>
    </cfRule>
    <cfRule type="expression" dxfId="132" priority="201">
      <formula>$D$2&gt;220</formula>
    </cfRule>
    <cfRule type="expression" dxfId="131" priority="202">
      <formula>$D$2&lt;200</formula>
    </cfRule>
  </conditionalFormatting>
  <conditionalFormatting sqref="I5:J5">
    <cfRule type="expression" dxfId="130" priority="203">
      <formula>$C$5&lt;&gt;"SUPERCHARGED STANDARD ROOTS"</formula>
    </cfRule>
    <cfRule type="expression" dxfId="129" priority="204">
      <formula>$C$2&lt;$D$7</formula>
    </cfRule>
    <cfRule type="expression" dxfId="128" priority="205">
      <formula>$D$2&gt;220</formula>
    </cfRule>
    <cfRule type="expression" dxfId="127" priority="206">
      <formula>$D$2&lt;200</formula>
    </cfRule>
  </conditionalFormatting>
  <conditionalFormatting sqref="I7:J7">
    <cfRule type="expression" dxfId="126" priority="211">
      <formula>$C$2&gt;100</formula>
    </cfRule>
    <cfRule type="expression" dxfId="125" priority="212">
      <formula>$C$5&lt;&gt;"SUPERCHARGED STANDARD ROOTS"</formula>
    </cfRule>
    <cfRule type="expression" dxfId="124" priority="213">
      <formula>$C$2&lt;$D$7</formula>
    </cfRule>
    <cfRule type="expression" dxfId="123" priority="214">
      <formula>$D$2&gt;309</formula>
    </cfRule>
    <cfRule type="expression" dxfId="122" priority="215">
      <formula>$D$2&lt;221</formula>
    </cfRule>
  </conditionalFormatting>
  <conditionalFormatting sqref="I9:J9">
    <cfRule type="expression" dxfId="121" priority="220">
      <formula>$C$5&lt;&gt;"SUPERCHARGED STANDARD ROOTS"</formula>
    </cfRule>
    <cfRule type="expression" dxfId="120" priority="221">
      <formula>$C$2&lt;$D$7</formula>
    </cfRule>
    <cfRule type="expression" dxfId="119" priority="222">
      <formula>$D$2&gt;370</formula>
    </cfRule>
    <cfRule type="expression" dxfId="118" priority="223">
      <formula>$D$2&lt;310</formula>
    </cfRule>
  </conditionalFormatting>
  <conditionalFormatting sqref="I10:J10">
    <cfRule type="expression" dxfId="117" priority="224">
      <formula>$C$2&lt;$D$7</formula>
    </cfRule>
    <cfRule type="expression" dxfId="116" priority="225">
      <formula>$C$5&lt;&gt;"SUPERCHARGED ROOTS HIGH HELIX"</formula>
    </cfRule>
    <cfRule type="expression" dxfId="115" priority="226">
      <formula>$D$2&gt;220</formula>
    </cfRule>
    <cfRule type="expression" dxfId="114" priority="227">
      <formula>$D$2&lt;200</formula>
    </cfRule>
  </conditionalFormatting>
  <conditionalFormatting sqref="I11:J11">
    <cfRule type="expression" dxfId="113" priority="228" stopIfTrue="1">
      <formula>$C$2&gt;1100</formula>
    </cfRule>
    <cfRule type="expression" dxfId="112" priority="229">
      <formula>$C$5&lt;&gt;"SUPERCHARGED STANDARD ROOTS"</formula>
    </cfRule>
    <cfRule type="expression" dxfId="111" priority="230">
      <formula>$C$2&lt;$D$7</formula>
    </cfRule>
    <cfRule type="expression" dxfId="110" priority="231">
      <formula>$D$2&lt;371</formula>
    </cfRule>
  </conditionalFormatting>
  <conditionalFormatting sqref="I12:J12">
    <cfRule type="expression" dxfId="109" priority="232">
      <formula>$C$5&lt;&gt;"NITROUS OXIDE"</formula>
    </cfRule>
    <cfRule type="expression" dxfId="108" priority="233">
      <formula>$C$2&lt;612</formula>
    </cfRule>
    <cfRule type="expression" dxfId="107" priority="234">
      <formula>$D$2&lt;160</formula>
    </cfRule>
  </conditionalFormatting>
  <conditionalFormatting sqref="G2:H5">
    <cfRule type="expression" dxfId="106" priority="235">
      <formula>$C$5&lt;&gt;"NORMALLY ASPIRATED"</formula>
    </cfRule>
  </conditionalFormatting>
  <dataValidations count="2">
    <dataValidation type="list" allowBlank="1" showInputMessage="1" showErrorMessage="1" sqref="C5:D5">
      <formula1>$L$2:$L$6</formula1>
    </dataValidation>
    <dataValidation type="list" allowBlank="1" showInputMessage="1" showErrorMessage="1" sqref="C7">
      <formula1>$M$2:$M$7</formula1>
    </dataValidation>
  </dataValidations>
  <pageMargins left="0.7" right="0.7" top="0.75" bottom="0.75" header="0.3" footer="0.3"/>
  <pageSetup paperSize="9" orientation="portrait" r:id="rId1"/>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showZeros="0" tabSelected="1" workbookViewId="0">
      <selection activeCell="I16" sqref="I16"/>
    </sheetView>
  </sheetViews>
  <sheetFormatPr defaultColWidth="0" defaultRowHeight="15" zeroHeight="1" x14ac:dyDescent="0.25"/>
  <cols>
    <col min="1" max="1" width="2.7109375" style="8" customWidth="1"/>
    <col min="2" max="5" width="20.7109375" style="8" customWidth="1"/>
    <col min="6" max="6" width="2.7109375" style="8" customWidth="1"/>
    <col min="7" max="7" width="20.7109375" style="8" customWidth="1"/>
    <col min="8" max="8" width="20.7109375" style="11" customWidth="1"/>
    <col min="9" max="9" width="20.7109375" style="8" customWidth="1"/>
    <col min="10" max="10" width="20.7109375" style="11" customWidth="1"/>
    <col min="11" max="11" width="2.7109375" style="8" customWidth="1"/>
    <col min="12" max="12" width="32.28515625" style="8" hidden="1" customWidth="1"/>
    <col min="13" max="16384" width="20.7109375" style="8" hidden="1"/>
  </cols>
  <sheetData>
    <row r="1" spans="2:14" ht="15" customHeight="1" thickBot="1" x14ac:dyDescent="0.3">
      <c r="H1" s="8"/>
      <c r="J1" s="8"/>
    </row>
    <row r="2" spans="2:14" ht="24.95" customHeight="1" thickBot="1" x14ac:dyDescent="0.3">
      <c r="B2" s="15" t="s">
        <v>1</v>
      </c>
      <c r="C2" s="19"/>
      <c r="D2" s="43">
        <f>IF(AND(C2&gt;0,C3&gt;0),(C2/C3),0)</f>
        <v>0</v>
      </c>
      <c r="G2" s="6" t="s">
        <v>32</v>
      </c>
      <c r="H2" s="2" t="s">
        <v>108</v>
      </c>
      <c r="I2" s="6" t="s">
        <v>46</v>
      </c>
      <c r="J2" s="2" t="s">
        <v>121</v>
      </c>
      <c r="L2" s="12" t="s">
        <v>26</v>
      </c>
      <c r="M2" s="8" t="s">
        <v>61</v>
      </c>
      <c r="N2" s="8">
        <v>8</v>
      </c>
    </row>
    <row r="3" spans="2:14" ht="24.95" customHeight="1" thickBot="1" x14ac:dyDescent="0.3">
      <c r="B3" s="15" t="s">
        <v>2</v>
      </c>
      <c r="C3" s="20"/>
      <c r="D3" s="43"/>
      <c r="G3" s="6" t="s">
        <v>33</v>
      </c>
      <c r="H3" s="2" t="s">
        <v>109</v>
      </c>
      <c r="I3" s="6" t="s">
        <v>47</v>
      </c>
      <c r="J3" s="2" t="s">
        <v>122</v>
      </c>
      <c r="L3" s="9" t="s">
        <v>27</v>
      </c>
      <c r="M3" s="8" t="s">
        <v>62</v>
      </c>
      <c r="N3" s="8">
        <v>6</v>
      </c>
    </row>
    <row r="4" spans="2:14" ht="24.95" customHeight="1" thickBot="1" x14ac:dyDescent="0.3">
      <c r="B4" s="15" t="s">
        <v>59</v>
      </c>
      <c r="C4" s="20"/>
      <c r="D4" s="9"/>
      <c r="G4" s="6" t="s">
        <v>34</v>
      </c>
      <c r="H4" s="2" t="s">
        <v>139</v>
      </c>
      <c r="I4" s="6" t="s">
        <v>48</v>
      </c>
      <c r="J4" s="2" t="s">
        <v>123</v>
      </c>
      <c r="L4" s="9" t="s">
        <v>28</v>
      </c>
      <c r="M4" s="8" t="s">
        <v>63</v>
      </c>
      <c r="N4" s="8">
        <v>5</v>
      </c>
    </row>
    <row r="5" spans="2:14" ht="24.95" customHeight="1" thickBot="1" x14ac:dyDescent="0.3">
      <c r="B5" s="12"/>
      <c r="G5" s="6" t="s">
        <v>35</v>
      </c>
      <c r="H5" s="2" t="s">
        <v>110</v>
      </c>
      <c r="I5" s="6" t="s">
        <v>49</v>
      </c>
      <c r="J5" s="2" t="s">
        <v>153</v>
      </c>
      <c r="L5" s="9" t="s">
        <v>29</v>
      </c>
      <c r="M5" s="8" t="s">
        <v>64</v>
      </c>
      <c r="N5" s="8">
        <v>4</v>
      </c>
    </row>
    <row r="6" spans="2:14" ht="24.95" customHeight="1" thickBot="1" x14ac:dyDescent="0.3">
      <c r="B6" s="15" t="s">
        <v>0</v>
      </c>
      <c r="C6" s="55"/>
      <c r="D6" s="56"/>
      <c r="G6" s="6" t="s">
        <v>36</v>
      </c>
      <c r="H6" s="2" t="s">
        <v>111</v>
      </c>
      <c r="I6" s="6" t="s">
        <v>50</v>
      </c>
      <c r="J6" s="2" t="s">
        <v>154</v>
      </c>
      <c r="L6" s="9" t="s">
        <v>30</v>
      </c>
      <c r="N6" s="8">
        <v>3</v>
      </c>
    </row>
    <row r="7" spans="2:14" ht="24.95" customHeight="1" thickBot="1" x14ac:dyDescent="0.3">
      <c r="B7" s="13"/>
      <c r="C7" s="7"/>
      <c r="D7" s="7"/>
      <c r="G7" s="6" t="s">
        <v>37</v>
      </c>
      <c r="H7" s="2" t="s">
        <v>112</v>
      </c>
      <c r="I7" s="6" t="s">
        <v>51</v>
      </c>
      <c r="J7" s="2" t="s">
        <v>125</v>
      </c>
      <c r="N7" s="8">
        <v>2</v>
      </c>
    </row>
    <row r="8" spans="2:14" ht="24.95" customHeight="1" thickBot="1" x14ac:dyDescent="0.3">
      <c r="B8" s="16" t="s">
        <v>60</v>
      </c>
      <c r="C8" s="55"/>
      <c r="D8" s="56"/>
      <c r="E8" s="10">
        <f>IF(C8=M2,#REF!,IF(C8=M3,#REF!,IF(C8=M4,#REF!,IF(C8=M5,#REF!,))))</f>
        <v>0</v>
      </c>
      <c r="G8" s="6" t="s">
        <v>38</v>
      </c>
      <c r="H8" s="2" t="s">
        <v>113</v>
      </c>
      <c r="I8" s="6" t="s">
        <v>52</v>
      </c>
      <c r="J8" s="2" t="s">
        <v>155</v>
      </c>
    </row>
    <row r="9" spans="2:14" ht="24.95" customHeight="1" thickBot="1" x14ac:dyDescent="0.3">
      <c r="B9" s="12"/>
      <c r="G9" s="6" t="s">
        <v>39</v>
      </c>
      <c r="H9" s="2" t="s">
        <v>114</v>
      </c>
      <c r="I9" s="6" t="s">
        <v>106</v>
      </c>
      <c r="J9" s="2" t="s">
        <v>113</v>
      </c>
    </row>
    <row r="10" spans="2:14" ht="24.95" customHeight="1" thickBot="1" x14ac:dyDescent="0.3">
      <c r="B10" s="15" t="s">
        <v>31</v>
      </c>
      <c r="C10" s="20"/>
      <c r="D10" s="10">
        <f>IF(C10=8,950,IF(C10=6,900,IF(C10=5,900,IF(C10=4,500,IF(C10=3,500,IF(C10=2,500,))))))</f>
        <v>0</v>
      </c>
      <c r="E10" s="10">
        <f>IF(C10=8,950,IF(C10=6,900,IF(C10=5,900,IF(C10=4,612,IF(C10=3,612,IF(C10=2,612,))))))</f>
        <v>0</v>
      </c>
      <c r="G10" s="6" t="s">
        <v>40</v>
      </c>
      <c r="H10" s="2" t="s">
        <v>115</v>
      </c>
      <c r="I10" s="6" t="s">
        <v>53</v>
      </c>
      <c r="J10" s="2" t="s">
        <v>126</v>
      </c>
    </row>
    <row r="11" spans="2:14" ht="24.95" customHeight="1" x14ac:dyDescent="0.25">
      <c r="G11" s="6" t="s">
        <v>41</v>
      </c>
      <c r="H11" s="2" t="s">
        <v>116</v>
      </c>
      <c r="I11" s="6" t="s">
        <v>54</v>
      </c>
      <c r="J11" s="2" t="s">
        <v>127</v>
      </c>
    </row>
    <row r="12" spans="2:14" ht="24.95" customHeight="1" x14ac:dyDescent="0.25">
      <c r="B12" s="57" t="str">
        <f>IF(C2&gt;1350,"YOUR VEHICLE EXCEEDS THE MAXIMUM WEIGHT FOR NON-DRAGSTERS IN COMPETITION ELIMINATOR","PLEASE COMPLETE ALL BOXES")</f>
        <v>PLEASE COMPLETE ALL BOXES</v>
      </c>
      <c r="C12" s="57"/>
      <c r="D12" s="57"/>
      <c r="E12" s="57"/>
      <c r="G12" s="6" t="s">
        <v>42</v>
      </c>
      <c r="H12" s="2" t="s">
        <v>117</v>
      </c>
      <c r="I12" s="6" t="s">
        <v>55</v>
      </c>
      <c r="J12" s="2" t="s">
        <v>128</v>
      </c>
    </row>
    <row r="13" spans="2:14" ht="24.95" customHeight="1" x14ac:dyDescent="0.25">
      <c r="B13" s="57"/>
      <c r="C13" s="57"/>
      <c r="D13" s="57"/>
      <c r="E13" s="57"/>
      <c r="G13" s="6" t="s">
        <v>43</v>
      </c>
      <c r="H13" s="2" t="s">
        <v>118</v>
      </c>
      <c r="I13" s="6" t="s">
        <v>56</v>
      </c>
      <c r="J13" s="2" t="s">
        <v>129</v>
      </c>
    </row>
    <row r="14" spans="2:14" ht="24.95" customHeight="1" x14ac:dyDescent="0.25">
      <c r="B14" s="57"/>
      <c r="C14" s="57"/>
      <c r="D14" s="57"/>
      <c r="E14" s="57"/>
      <c r="G14" s="6" t="s">
        <v>44</v>
      </c>
      <c r="H14" s="2" t="s">
        <v>119</v>
      </c>
      <c r="I14" s="6" t="s">
        <v>57</v>
      </c>
      <c r="J14" s="2" t="s">
        <v>130</v>
      </c>
    </row>
    <row r="15" spans="2:14" ht="24.95" customHeight="1" x14ac:dyDescent="0.25">
      <c r="B15" s="57"/>
      <c r="C15" s="57"/>
      <c r="D15" s="57"/>
      <c r="E15" s="57"/>
      <c r="G15" s="6" t="s">
        <v>45</v>
      </c>
      <c r="H15" s="2" t="s">
        <v>120</v>
      </c>
      <c r="I15" s="6" t="s">
        <v>58</v>
      </c>
      <c r="J15" s="2" t="s">
        <v>116</v>
      </c>
    </row>
    <row r="16" spans="2:14" ht="24.95" customHeight="1" x14ac:dyDescent="0.25">
      <c r="B16" s="57"/>
      <c r="C16" s="57"/>
      <c r="D16" s="57"/>
      <c r="E16" s="57"/>
      <c r="G16" s="32"/>
      <c r="H16" s="33"/>
      <c r="I16" s="30" t="s">
        <v>107</v>
      </c>
      <c r="J16" s="31" t="s">
        <v>148</v>
      </c>
    </row>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x14ac:dyDescent="0.25"/>
  </sheetData>
  <mergeCells count="4">
    <mergeCell ref="D2:D3"/>
    <mergeCell ref="C6:D6"/>
    <mergeCell ref="C8:D8"/>
    <mergeCell ref="B12:E16"/>
  </mergeCells>
  <conditionalFormatting sqref="G2:H2">
    <cfRule type="expression" dxfId="105" priority="244">
      <formula>$C$6&lt;&gt;"NORMALLY ASPIRATED"</formula>
    </cfRule>
    <cfRule type="expression" dxfId="104" priority="245">
      <formula>$C$2&lt;$E$8</formula>
    </cfRule>
    <cfRule type="expression" dxfId="103" priority="246">
      <formula>$D$2&gt;129</formula>
    </cfRule>
    <cfRule type="expression" dxfId="102" priority="247">
      <formula>$D$2&lt;94</formula>
    </cfRule>
  </conditionalFormatting>
  <conditionalFormatting sqref="G3:H3">
    <cfRule type="expression" dxfId="101" priority="248">
      <formula>$C$6&lt;&gt;"NORMALLY ASPIRATED"</formula>
    </cfRule>
    <cfRule type="expression" dxfId="100" priority="249">
      <formula>$C$2&lt;$E$8</formula>
    </cfRule>
    <cfRule type="expression" dxfId="99" priority="250">
      <formula>$D$2&gt;149</formula>
    </cfRule>
    <cfRule type="expression" dxfId="98" priority="251">
      <formula>$D$2&lt;130</formula>
    </cfRule>
  </conditionalFormatting>
  <conditionalFormatting sqref="G4:H4">
    <cfRule type="expression" dxfId="97" priority="252">
      <formula>$C$6&lt;&gt;"NORMALLY ASPIRATED"</formula>
    </cfRule>
    <cfRule type="expression" dxfId="96" priority="253">
      <formula>$C$2&lt;680</formula>
    </cfRule>
    <cfRule type="expression" dxfId="95" priority="254">
      <formula>$D$2&gt;179</formula>
    </cfRule>
    <cfRule type="expression" dxfId="94" priority="255">
      <formula>$D$2&lt;150</formula>
    </cfRule>
  </conditionalFormatting>
  <conditionalFormatting sqref="G11:H11">
    <cfRule type="expression" dxfId="93" priority="256">
      <formula>$C$6&lt;&gt;"SUPERCHARGED ROOTS HIGH HELIX"</formula>
    </cfRule>
    <cfRule type="expression" dxfId="92" priority="257">
      <formula>$C$2&lt;$E$8</formula>
    </cfRule>
    <cfRule type="expression" dxfId="91" priority="258">
      <formula>$D$2&gt;207</formula>
    </cfRule>
    <cfRule type="expression" dxfId="90" priority="259">
      <formula>$D$2&lt;150</formula>
    </cfRule>
  </conditionalFormatting>
  <conditionalFormatting sqref="G12:H12">
    <cfRule type="expression" dxfId="89" priority="260">
      <formula>$C$6&lt;&gt;"SUPERCHARGED STANDARD ROOTS"</formula>
    </cfRule>
    <cfRule type="expression" dxfId="88" priority="261">
      <formula>$C$2&lt;$E$8</formula>
    </cfRule>
    <cfRule type="expression" dxfId="87" priority="262">
      <formula>$D$2&gt;207</formula>
    </cfRule>
    <cfRule type="expression" dxfId="86" priority="263">
      <formula>$D$2&lt;150</formula>
    </cfRule>
  </conditionalFormatting>
  <conditionalFormatting sqref="I5:J5">
    <cfRule type="expression" dxfId="85" priority="264">
      <formula>$C$6&lt;&gt;"TURBO CHARGER"</formula>
    </cfRule>
    <cfRule type="expression" dxfId="84" priority="265">
      <formula>$C$2&lt;$E$8</formula>
    </cfRule>
    <cfRule type="expression" dxfId="83" priority="266">
      <formula>$D$2&gt;226</formula>
    </cfRule>
    <cfRule type="expression" dxfId="82" priority="267">
      <formula>$D$2&lt;163</formula>
    </cfRule>
  </conditionalFormatting>
  <conditionalFormatting sqref="I10:J10">
    <cfRule type="expression" dxfId="81" priority="268">
      <formula>$C$6&lt;&gt;"NITROUS OXIDE"</formula>
    </cfRule>
    <cfRule type="expression" dxfId="80" priority="269">
      <formula>$C$2&lt;$E$8</formula>
    </cfRule>
    <cfRule type="expression" dxfId="79" priority="270">
      <formula>$D$2&gt;139</formula>
    </cfRule>
    <cfRule type="expression" dxfId="78" priority="271">
      <formula>$D$2&lt;110</formula>
    </cfRule>
  </conditionalFormatting>
  <conditionalFormatting sqref="I11:J11">
    <cfRule type="expression" dxfId="77" priority="272">
      <formula>$C$6&lt;&gt;"NITROUS OXIDE"</formula>
    </cfRule>
    <cfRule type="expression" dxfId="76" priority="273">
      <formula>$C$2&lt;$E$8</formula>
    </cfRule>
    <cfRule type="expression" dxfId="75" priority="274">
      <formula>$D$2&gt;169</formula>
    </cfRule>
    <cfRule type="expression" dxfId="74" priority="275">
      <formula>$D$2&lt;140</formula>
    </cfRule>
  </conditionalFormatting>
  <conditionalFormatting sqref="I12:J12">
    <cfRule type="expression" dxfId="73" priority="276">
      <formula>$C$6&lt;&gt;"NITROUS OXIDE"</formula>
    </cfRule>
    <cfRule type="expression" dxfId="72" priority="277">
      <formula>$C$2&lt;$E$8</formula>
    </cfRule>
    <cfRule type="expression" dxfId="71" priority="278">
      <formula>$D$2&gt;199</formula>
    </cfRule>
    <cfRule type="expression" dxfId="70" priority="279">
      <formula>$D$2&lt;170</formula>
    </cfRule>
  </conditionalFormatting>
  <conditionalFormatting sqref="G2:J7 G8:H15 I8:J8 I10:J16">
    <cfRule type="expression" dxfId="69" priority="3" stopIfTrue="1">
      <formula>$C$2&gt;1350</formula>
    </cfRule>
  </conditionalFormatting>
  <conditionalFormatting sqref="I14:J14">
    <cfRule type="expression" dxfId="68" priority="281">
      <formula>$C$8&lt;&gt;"DOORSLAMMER"</formula>
    </cfRule>
    <cfRule type="expression" dxfId="67" priority="282">
      <formula>$C$4&gt;716</formula>
    </cfRule>
    <cfRule type="expression" dxfId="66" priority="283">
      <formula>$C$6&lt;&gt;"NITROUS OXIDE"</formula>
    </cfRule>
    <cfRule type="expression" dxfId="65" priority="284">
      <formula>$C$2&lt;1077</formula>
    </cfRule>
  </conditionalFormatting>
  <conditionalFormatting sqref="I15:J15">
    <cfRule type="expression" dxfId="64" priority="285">
      <formula>$C$8&lt;&gt;"DOORSLAMMER"</formula>
    </cfRule>
    <cfRule type="expression" dxfId="63" priority="286">
      <formula>$C$6="TURBO CHARGER"</formula>
    </cfRule>
    <cfRule type="expression" dxfId="62" priority="287">
      <formula>$C$6="NITROUS OXIDE"</formula>
    </cfRule>
    <cfRule type="expression" dxfId="61" priority="288">
      <formula>$C$4&gt;527</formula>
    </cfRule>
    <cfRule type="expression" dxfId="60" priority="289">
      <formula>$C$2&lt;1225</formula>
    </cfRule>
  </conditionalFormatting>
  <conditionalFormatting sqref="I13:J13">
    <cfRule type="expression" dxfId="59" priority="290">
      <formula>$C$6&lt;&gt;"NITROUS OXIDE"</formula>
    </cfRule>
    <cfRule type="expression" dxfId="58" priority="291">
      <formula>$D$2&lt;200</formula>
    </cfRule>
  </conditionalFormatting>
  <conditionalFormatting sqref="I8:J8">
    <cfRule type="expression" dxfId="57" priority="8">
      <formula>$D$2&gt;649</formula>
    </cfRule>
    <cfRule type="expression" dxfId="56" priority="292">
      <formula>$C$6&lt;&gt;"TURBO CHARGER"</formula>
    </cfRule>
    <cfRule type="expression" dxfId="55" priority="293">
      <formula>$D$2&lt;500</formula>
    </cfRule>
  </conditionalFormatting>
  <conditionalFormatting sqref="I7:J7">
    <cfRule type="expression" dxfId="54" priority="294">
      <formula>$D$2&lt;350</formula>
    </cfRule>
    <cfRule type="expression" dxfId="53" priority="295">
      <formula>$D$2&gt;499</formula>
    </cfRule>
    <cfRule type="expression" dxfId="52" priority="296">
      <formula>$C$6&lt;&gt;"TURBO CHARGER"</formula>
    </cfRule>
  </conditionalFormatting>
  <conditionalFormatting sqref="G15:H15">
    <cfRule type="expression" dxfId="51" priority="297">
      <formula>$D$2&lt;300</formula>
    </cfRule>
    <cfRule type="expression" dxfId="50" priority="298">
      <formula>$C$6&lt;&gt;"SUPERCHARGED ROOTS HIGH HELIX"</formula>
    </cfRule>
    <cfRule type="expression" dxfId="49" priority="299">
      <formula>$D$2&gt;399</formula>
    </cfRule>
  </conditionalFormatting>
  <conditionalFormatting sqref="I2:J2">
    <cfRule type="expression" dxfId="48" priority="300">
      <formula>$C$6&lt;&gt;"SUPERCHARGED STANDARD ROOTS"</formula>
    </cfRule>
    <cfRule type="expression" dxfId="47" priority="301">
      <formula>$D$2&lt;300</formula>
    </cfRule>
    <cfRule type="expression" dxfId="46" priority="302">
      <formula>$D$2&gt;399</formula>
    </cfRule>
  </conditionalFormatting>
  <conditionalFormatting sqref="I3:J3">
    <cfRule type="expression" dxfId="45" priority="303">
      <formula>$D$2&lt;400</formula>
    </cfRule>
    <cfRule type="expression" dxfId="44" priority="304">
      <formula>$C$6&lt;&gt;"SUPERCHARGED ROOTS HIGH HELIX"</formula>
    </cfRule>
  </conditionalFormatting>
  <conditionalFormatting sqref="G5:H5">
    <cfRule type="expression" dxfId="43" priority="305">
      <formula>$C$6&lt;&gt;"NORMALLY ASPIRATED"</formula>
    </cfRule>
    <cfRule type="expression" dxfId="42" priority="306">
      <formula>$C$2&lt;$D$10</formula>
    </cfRule>
    <cfRule type="expression" dxfId="41" priority="307">
      <formula>$D$2&gt;207</formula>
    </cfRule>
    <cfRule type="expression" dxfId="40" priority="308">
      <formula>$D$2&lt;180</formula>
    </cfRule>
  </conditionalFormatting>
  <conditionalFormatting sqref="G6:H6">
    <cfRule type="expression" dxfId="39" priority="309">
      <formula>$C$6&lt;&gt;"NORMALLY ASPIRATED"</formula>
    </cfRule>
    <cfRule type="expression" dxfId="38" priority="310">
      <formula>$C$2&lt;$D$10</formula>
    </cfRule>
    <cfRule type="expression" dxfId="37" priority="311">
      <formula>$D$2&gt;234</formula>
    </cfRule>
    <cfRule type="expression" dxfId="36" priority="312">
      <formula>$D$2&lt;208</formula>
    </cfRule>
  </conditionalFormatting>
  <conditionalFormatting sqref="G7:H7">
    <cfRule type="expression" dxfId="35" priority="313">
      <formula>$C$6&lt;&gt;"NORMALLY ASPIRATED"</formula>
    </cfRule>
    <cfRule type="expression" dxfId="34" priority="314">
      <formula>$C$2&lt;$D$10</formula>
    </cfRule>
    <cfRule type="expression" dxfId="33" priority="315">
      <formula>$D$2&lt;235</formula>
    </cfRule>
    <cfRule type="expression" dxfId="32" priority="316">
      <formula>$D$2&gt;262</formula>
    </cfRule>
  </conditionalFormatting>
  <conditionalFormatting sqref="G8:H8">
    <cfRule type="expression" dxfId="31" priority="317">
      <formula>$C$6&lt;&gt;"NORMALLY ASPIRATED"</formula>
    </cfRule>
    <cfRule type="expression" dxfId="30" priority="318">
      <formula>$C$2&lt;$D$10</formula>
    </cfRule>
    <cfRule type="expression" dxfId="29" priority="319">
      <formula>$D$2&gt;290</formula>
    </cfRule>
    <cfRule type="expression" dxfId="28" priority="320">
      <formula>$D$2&lt;263</formula>
    </cfRule>
  </conditionalFormatting>
  <conditionalFormatting sqref="G9:H9">
    <cfRule type="expression" dxfId="27" priority="321">
      <formula>$C$6&lt;&gt;"NORMALLY ASPIRATED"</formula>
    </cfRule>
    <cfRule type="expression" dxfId="26" priority="322">
      <formula>$C$2&lt;$D$10</formula>
    </cfRule>
    <cfRule type="expression" dxfId="25" priority="323">
      <formula>$D$2&gt;317</formula>
    </cfRule>
    <cfRule type="expression" dxfId="24" priority="324">
      <formula>$D$2&lt;291</formula>
    </cfRule>
  </conditionalFormatting>
  <conditionalFormatting sqref="G10:H10">
    <cfRule type="expression" dxfId="23" priority="325">
      <formula>$C$6&lt;&gt;"NORMALLY ASPIRATED"</formula>
    </cfRule>
    <cfRule type="expression" dxfId="22" priority="326">
      <formula>$C$2&lt;$D$10</formula>
    </cfRule>
    <cfRule type="expression" dxfId="21" priority="327">
      <formula>$D$2&lt;318</formula>
    </cfRule>
  </conditionalFormatting>
  <conditionalFormatting sqref="G13:H13">
    <cfRule type="expression" dxfId="20" priority="328">
      <formula>$C$6&lt;&gt;"SUPERCHARGED ROOTS HIGH HELIX"</formula>
    </cfRule>
    <cfRule type="expression" dxfId="19" priority="329">
      <formula>$C$2&lt;$E$10</formula>
    </cfRule>
    <cfRule type="expression" dxfId="18" priority="330">
      <formula>$D$2&gt;299</formula>
    </cfRule>
    <cfRule type="expression" dxfId="17" priority="331">
      <formula>$D$2&lt;208</formula>
    </cfRule>
  </conditionalFormatting>
  <conditionalFormatting sqref="G14:H14">
    <cfRule type="expression" dxfId="16" priority="332">
      <formula>$C$6&lt;&gt;"SUPERCHARGED STANDARD ROOTS"</formula>
    </cfRule>
    <cfRule type="expression" dxfId="15" priority="333">
      <formula>$C$2&lt;$E$10</formula>
    </cfRule>
    <cfRule type="expression" dxfId="14" priority="334">
      <formula>$D$2&gt;299</formula>
    </cfRule>
    <cfRule type="expression" dxfId="13" priority="335">
      <formula>$D$2&lt;208</formula>
    </cfRule>
  </conditionalFormatting>
  <conditionalFormatting sqref="I6:J6">
    <cfRule type="expression" dxfId="12" priority="336">
      <formula>$C$6&lt;&gt;"TURBO CHARGER"</formula>
    </cfRule>
    <cfRule type="expression" dxfId="11" priority="337">
      <formula>$C$2&lt;$E$10</formula>
    </cfRule>
    <cfRule type="expression" dxfId="10" priority="338">
      <formula>$D$2&gt;349</formula>
    </cfRule>
    <cfRule type="expression" dxfId="9" priority="339">
      <formula>$D$2&lt;227</formula>
    </cfRule>
  </conditionalFormatting>
  <conditionalFormatting sqref="I4:J4">
    <cfRule type="expression" dxfId="8" priority="340">
      <formula>$C$6&lt;&gt;"SUPERCHARGED STANDARD ROOTS"</formula>
    </cfRule>
    <cfRule type="expression" dxfId="7" priority="341">
      <formula>$D$2&lt;400</formula>
    </cfRule>
  </conditionalFormatting>
  <conditionalFormatting sqref="I9:J9">
    <cfRule type="expression" dxfId="6" priority="5">
      <formula>$D$2&lt;649</formula>
    </cfRule>
    <cfRule type="expression" dxfId="5" priority="6">
      <formula>$C$2&lt;$E$8</formula>
    </cfRule>
    <cfRule type="expression" dxfId="4" priority="7">
      <formula>$C$6&lt;&gt;"TURBO CHARGER"</formula>
    </cfRule>
  </conditionalFormatting>
  <conditionalFormatting sqref="I16:J16">
    <cfRule type="expression" dxfId="3" priority="280">
      <formula>$C$8&lt;&gt;"DOORSLAMMER"</formula>
    </cfRule>
    <cfRule type="expression" dxfId="2" priority="4">
      <formula>$C$2&gt;1350</formula>
    </cfRule>
    <cfRule type="expression" dxfId="1" priority="2">
      <formula>$C$2&lt;1204.5</formula>
    </cfRule>
    <cfRule type="expression" dxfId="0" priority="1">
      <formula>$C$4&gt;541</formula>
    </cfRule>
  </conditionalFormatting>
  <dataValidations count="3">
    <dataValidation type="list" allowBlank="1" showInputMessage="1" showErrorMessage="1" sqref="C10">
      <formula1>$N$2:$N$7</formula1>
    </dataValidation>
    <dataValidation type="list" allowBlank="1" showInputMessage="1" showErrorMessage="1" sqref="C8:D8">
      <formula1>$M$2:$M$5</formula1>
    </dataValidation>
    <dataValidation type="list" allowBlank="1" showInputMessage="1" showErrorMessage="1" sqref="C6:D6">
      <formula1>$L$2:$L$6</formula1>
    </dataValidation>
  </dataValidations>
  <pageMargins left="0.7" right="0.7" top="0.75" bottom="0.75" header="0.3" footer="0.3"/>
  <pageSetup paperSize="9" orientation="portrait" r:id="rId1"/>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DRAGSTERS</vt:lpstr>
      <vt:lpstr>OTHER</vt:lpstr>
    </vt:vector>
  </TitlesOfParts>
  <Company>East of England Ambulance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Marrs</dc:creator>
  <cp:lastModifiedBy>Andy Marrs</cp:lastModifiedBy>
  <cp:lastPrinted>2013-01-30T09:08:04Z</cp:lastPrinted>
  <dcterms:created xsi:type="dcterms:W3CDTF">2012-12-18T15:15:34Z</dcterms:created>
  <dcterms:modified xsi:type="dcterms:W3CDTF">2016-02-22T14:56:51Z</dcterms:modified>
</cp:coreProperties>
</file>